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" i="1" l="1"/>
  <c r="H48" i="1"/>
  <c r="I48" i="1" s="1"/>
  <c r="J48" i="1" s="1"/>
  <c r="L47" i="1"/>
  <c r="H47" i="1"/>
  <c r="I47" i="1" s="1"/>
  <c r="J47" i="1" s="1"/>
  <c r="L46" i="1"/>
  <c r="H46" i="1"/>
  <c r="I46" i="1" s="1"/>
  <c r="J46" i="1" s="1"/>
  <c r="L44" i="1"/>
  <c r="H44" i="1"/>
  <c r="I44" i="1" s="1"/>
  <c r="J44" i="1" s="1"/>
  <c r="L43" i="1"/>
  <c r="H43" i="1"/>
  <c r="I43" i="1" s="1"/>
  <c r="J43" i="1" s="1"/>
  <c r="L42" i="1"/>
  <c r="H42" i="1"/>
  <c r="I42" i="1" s="1"/>
  <c r="J42" i="1" s="1"/>
  <c r="L41" i="1"/>
  <c r="H41" i="1"/>
  <c r="I41" i="1" s="1"/>
  <c r="J41" i="1" s="1"/>
  <c r="L40" i="1"/>
  <c r="H40" i="1"/>
  <c r="I40" i="1" s="1"/>
  <c r="J40" i="1" s="1"/>
  <c r="L39" i="1"/>
  <c r="H39" i="1"/>
  <c r="I39" i="1" s="1"/>
  <c r="J39" i="1" s="1"/>
  <c r="L38" i="1"/>
  <c r="H38" i="1"/>
  <c r="I38" i="1" s="1"/>
  <c r="J38" i="1" s="1"/>
  <c r="L37" i="1"/>
  <c r="H37" i="1"/>
  <c r="I37" i="1" s="1"/>
  <c r="J37" i="1" s="1"/>
  <c r="L36" i="1"/>
  <c r="H36" i="1"/>
  <c r="I36" i="1" s="1"/>
  <c r="J36" i="1" s="1"/>
  <c r="L35" i="1"/>
  <c r="H35" i="1"/>
  <c r="I35" i="1" s="1"/>
  <c r="J35" i="1" s="1"/>
  <c r="L34" i="1"/>
  <c r="H34" i="1"/>
  <c r="I34" i="1" s="1"/>
  <c r="J34" i="1" s="1"/>
  <c r="L33" i="1"/>
  <c r="H33" i="1"/>
  <c r="I33" i="1" s="1"/>
  <c r="J33" i="1" s="1"/>
  <c r="L32" i="1"/>
  <c r="H32" i="1"/>
  <c r="I32" i="1" s="1"/>
  <c r="J32" i="1" s="1"/>
  <c r="L31" i="1"/>
  <c r="H31" i="1"/>
  <c r="I31" i="1" s="1"/>
  <c r="J31" i="1" s="1"/>
  <c r="L30" i="1"/>
  <c r="H30" i="1"/>
  <c r="I30" i="1" s="1"/>
  <c r="J30" i="1" s="1"/>
  <c r="L29" i="1"/>
  <c r="H29" i="1"/>
  <c r="I29" i="1" s="1"/>
  <c r="J29" i="1" s="1"/>
  <c r="L28" i="1"/>
  <c r="H28" i="1"/>
  <c r="I28" i="1" s="1"/>
  <c r="J28" i="1" s="1"/>
  <c r="L27" i="1"/>
  <c r="H27" i="1"/>
  <c r="I27" i="1" s="1"/>
  <c r="J27" i="1" s="1"/>
  <c r="L26" i="1"/>
  <c r="H26" i="1"/>
  <c r="I26" i="1" s="1"/>
  <c r="J26" i="1" s="1"/>
  <c r="L25" i="1"/>
  <c r="H25" i="1"/>
  <c r="I25" i="1" s="1"/>
  <c r="J25" i="1" s="1"/>
  <c r="L24" i="1"/>
  <c r="H24" i="1"/>
  <c r="I24" i="1" s="1"/>
  <c r="J24" i="1" s="1"/>
  <c r="L23" i="1"/>
  <c r="H23" i="1"/>
  <c r="I23" i="1" s="1"/>
  <c r="J23" i="1" s="1"/>
  <c r="L22" i="1"/>
  <c r="H22" i="1"/>
  <c r="I22" i="1" s="1"/>
  <c r="J22" i="1" s="1"/>
  <c r="L21" i="1"/>
  <c r="H21" i="1"/>
  <c r="I21" i="1" s="1"/>
  <c r="J21" i="1" s="1"/>
  <c r="L20" i="1"/>
  <c r="H20" i="1"/>
  <c r="I20" i="1" s="1"/>
  <c r="J20" i="1" s="1"/>
  <c r="L19" i="1"/>
  <c r="H19" i="1"/>
  <c r="I19" i="1" s="1"/>
  <c r="J19" i="1" s="1"/>
  <c r="L18" i="1"/>
  <c r="H18" i="1"/>
  <c r="I18" i="1" s="1"/>
  <c r="J18" i="1" s="1"/>
  <c r="L17" i="1"/>
  <c r="H17" i="1"/>
  <c r="I17" i="1" s="1"/>
  <c r="J17" i="1" s="1"/>
</calcChain>
</file>

<file path=xl/sharedStrings.xml><?xml version="1.0" encoding="utf-8"?>
<sst xmlns="http://schemas.openxmlformats.org/spreadsheetml/2006/main" count="191" uniqueCount="86">
  <si>
    <t xml:space="preserve">                                    Demonstrační pokusy Trhlík Zdeněk, Tučapy</t>
  </si>
  <si>
    <t>výsadba :</t>
  </si>
  <si>
    <t>meziřádková vzdálenost   75 cm ( 90 cm dělící řádek )</t>
  </si>
  <si>
    <t xml:space="preserve">nadmořská výška 310  m </t>
  </si>
  <si>
    <t>vzdálenost mezi hlízami   27 cm</t>
  </si>
  <si>
    <t>40 000 jedinců/ha</t>
  </si>
  <si>
    <t xml:space="preserve">hon  </t>
  </si>
  <si>
    <t xml:space="preserve">       Počet hlíz</t>
  </si>
  <si>
    <t xml:space="preserve">        Hmotnost</t>
  </si>
  <si>
    <t>Kg</t>
  </si>
  <si>
    <t>Prům.</t>
  </si>
  <si>
    <t>Pořadí</t>
  </si>
  <si>
    <t>Výnos</t>
  </si>
  <si>
    <t>Odrůda</t>
  </si>
  <si>
    <t>Varný</t>
  </si>
  <si>
    <t>Rannost</t>
  </si>
  <si>
    <t xml:space="preserve">           5 trsů</t>
  </si>
  <si>
    <t xml:space="preserve">          5 trsů</t>
  </si>
  <si>
    <t>váha</t>
  </si>
  <si>
    <t>dle</t>
  </si>
  <si>
    <t>z ha</t>
  </si>
  <si>
    <t>typ</t>
  </si>
  <si>
    <t>do 4 cm</t>
  </si>
  <si>
    <t>nad 4 cm</t>
  </si>
  <si>
    <t>5 trsů</t>
  </si>
  <si>
    <t>1 trsu</t>
  </si>
  <si>
    <t>v t/ha</t>
  </si>
  <si>
    <t>výnosu</t>
  </si>
  <si>
    <t>Anuschka</t>
  </si>
  <si>
    <t>A</t>
  </si>
  <si>
    <t>VR</t>
  </si>
  <si>
    <t>Bellarosa</t>
  </si>
  <si>
    <t>B</t>
  </si>
  <si>
    <t>Corinna</t>
  </si>
  <si>
    <t>Finka</t>
  </si>
  <si>
    <t xml:space="preserve">Glorietta </t>
  </si>
  <si>
    <t>Red Sonia</t>
  </si>
  <si>
    <t>Belana</t>
  </si>
  <si>
    <t>R</t>
  </si>
  <si>
    <t>Julinka</t>
  </si>
  <si>
    <t>Larissa</t>
  </si>
  <si>
    <t>Marabel</t>
  </si>
  <si>
    <t>Antonia</t>
  </si>
  <si>
    <t>PR</t>
  </si>
  <si>
    <t>Bernina</t>
  </si>
  <si>
    <t>Concordia</t>
  </si>
  <si>
    <t>Florentina</t>
  </si>
  <si>
    <t>Laura</t>
  </si>
  <si>
    <t>Madeira</t>
  </si>
  <si>
    <t>Marlie</t>
  </si>
  <si>
    <t>Milva</t>
  </si>
  <si>
    <t>Montana</t>
  </si>
  <si>
    <t>Otolia</t>
  </si>
  <si>
    <t>Red Fantasy</t>
  </si>
  <si>
    <t>Rilana</t>
  </si>
  <si>
    <t>Simonetta</t>
  </si>
  <si>
    <t>Jelly</t>
  </si>
  <si>
    <t>PP</t>
  </si>
  <si>
    <t xml:space="preserve">                                              první termín sklizně :    31.07.2023</t>
  </si>
  <si>
    <t>Fabricia</t>
  </si>
  <si>
    <t>Franca</t>
  </si>
  <si>
    <t>Columbia</t>
  </si>
  <si>
    <t>Georgina</t>
  </si>
  <si>
    <t>SATIVA</t>
  </si>
  <si>
    <t>Kesana</t>
  </si>
  <si>
    <t>Olina</t>
  </si>
  <si>
    <t>Lionella</t>
  </si>
  <si>
    <t>Brodek</t>
  </si>
  <si>
    <t>1</t>
  </si>
  <si>
    <t>3</t>
  </si>
  <si>
    <t>2</t>
  </si>
  <si>
    <t>4</t>
  </si>
  <si>
    <t>9</t>
  </si>
  <si>
    <t>6</t>
  </si>
  <si>
    <t>7</t>
  </si>
  <si>
    <t>5</t>
  </si>
  <si>
    <t>8</t>
  </si>
  <si>
    <t>1 - 2</t>
  </si>
  <si>
    <t>3 - 4</t>
  </si>
  <si>
    <t>10</t>
  </si>
  <si>
    <t>11</t>
  </si>
  <si>
    <t>12</t>
  </si>
  <si>
    <t>13</t>
  </si>
  <si>
    <t>14</t>
  </si>
  <si>
    <t>15</t>
  </si>
  <si>
    <t>6 - 7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</si>
</sst>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2" fontId="0" fillId="0" borderId="0" xfId="0" applyNumberFormat="1"/>
    <xf numFmtId="0" fontId="2" fillId="0" borderId="0" xfId="0" applyFont="1" applyBorder="1"/>
    <xf numFmtId="0" fontId="0" fillId="0" borderId="0" xfId="0" applyBorder="1"/>
    <xf numFmtId="0" fontId="2" fillId="0" borderId="0" xfId="0" applyFont="1"/>
    <xf numFmtId="14" fontId="2" fillId="0" borderId="0" xfId="0" applyNumberFormat="1" applyFont="1"/>
    <xf numFmtId="0" fontId="3" fillId="0" borderId="0" xfId="0" applyFont="1"/>
    <xf numFmtId="14" fontId="3" fillId="0" borderId="0" xfId="0" applyNumberFormat="1" applyFont="1"/>
    <xf numFmtId="0" fontId="4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2" fontId="0" fillId="0" borderId="31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49" fontId="1" fillId="2" borderId="32" xfId="0" applyNumberFormat="1" applyFont="1" applyFill="1" applyBorder="1" applyAlignment="1">
      <alignment horizontal="center"/>
    </xf>
    <xf numFmtId="1" fontId="1" fillId="2" borderId="26" xfId="0" applyNumberFormat="1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49" fontId="1" fillId="2" borderId="38" xfId="0" applyNumberFormat="1" applyFont="1" applyFill="1" applyBorder="1" applyAlignment="1">
      <alignment horizontal="center"/>
    </xf>
    <xf numFmtId="49" fontId="1" fillId="2" borderId="40" xfId="0" applyNumberFormat="1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6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49" fontId="1" fillId="2" borderId="47" xfId="0" applyNumberFormat="1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41" xfId="0" applyFont="1" applyBorder="1"/>
    <xf numFmtId="0" fontId="5" fillId="0" borderId="43" xfId="0" applyFont="1" applyBorder="1" applyAlignment="1">
      <alignment horizontal="center"/>
    </xf>
    <xf numFmtId="0" fontId="5" fillId="0" borderId="49" xfId="0" applyFont="1" applyBorder="1"/>
    <xf numFmtId="0" fontId="6" fillId="3" borderId="24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7" xfId="0" applyNumberForma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49" fontId="1" fillId="2" borderId="59" xfId="0" applyNumberFormat="1" applyFont="1" applyFill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0" fillId="3" borderId="58" xfId="0" applyFill="1" applyBorder="1" applyAlignment="1">
      <alignment horizontal="center"/>
    </xf>
    <xf numFmtId="2" fontId="0" fillId="3" borderId="58" xfId="0" applyNumberFormat="1" applyFill="1" applyBorder="1" applyAlignment="1">
      <alignment horizontal="center"/>
    </xf>
    <xf numFmtId="2" fontId="0" fillId="0" borderId="58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2" xfId="0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6" fillId="0" borderId="61" xfId="0" applyFont="1" applyBorder="1" applyAlignment="1">
      <alignment horizontal="center"/>
    </xf>
    <xf numFmtId="49" fontId="8" fillId="3" borderId="58" xfId="0" applyNumberFormat="1" applyFont="1" applyFill="1" applyBorder="1" applyAlignment="1">
      <alignment horizontal="center"/>
    </xf>
    <xf numFmtId="2" fontId="7" fillId="3" borderId="58" xfId="0" applyNumberFormat="1" applyFont="1" applyFill="1" applyBorder="1" applyAlignment="1">
      <alignment horizontal="center"/>
    </xf>
    <xf numFmtId="49" fontId="8" fillId="3" borderId="59" xfId="0" applyNumberFormat="1" applyFont="1" applyFill="1" applyBorder="1" applyAlignment="1">
      <alignment horizontal="center"/>
    </xf>
    <xf numFmtId="2" fontId="0" fillId="0" borderId="62" xfId="0" applyNumberFormat="1" applyBorder="1" applyAlignment="1">
      <alignment horizontal="center"/>
    </xf>
    <xf numFmtId="2" fontId="0" fillId="0" borderId="63" xfId="0" applyNumberFormat="1" applyFont="1" applyBorder="1" applyAlignment="1">
      <alignment horizontal="center"/>
    </xf>
    <xf numFmtId="2" fontId="0" fillId="0" borderId="64" xfId="0" applyNumberFormat="1" applyFont="1" applyBorder="1" applyAlignment="1">
      <alignment horizontal="center"/>
    </xf>
    <xf numFmtId="49" fontId="1" fillId="2" borderId="63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H52" sqref="H52"/>
    </sheetView>
  </sheetViews>
  <sheetFormatPr defaultRowHeight="15" x14ac:dyDescent="0.25"/>
  <cols>
    <col min="1" max="1" width="13.28515625" customWidth="1"/>
    <col min="2" max="2" width="9.140625" customWidth="1"/>
    <col min="3" max="3" width="7.28515625" bestFit="1" customWidth="1"/>
    <col min="4" max="4" width="7.42578125" customWidth="1"/>
    <col min="5" max="5" width="7.85546875" customWidth="1"/>
    <col min="6" max="6" width="7.5703125" customWidth="1"/>
    <col min="7" max="7" width="8.28515625" customWidth="1"/>
    <col min="8" max="8" width="6.140625" customWidth="1"/>
    <col min="9" max="9" width="6.28515625" customWidth="1"/>
    <col min="10" max="10" width="6.140625" customWidth="1"/>
    <col min="11" max="11" width="6.5703125" customWidth="1"/>
    <col min="12" max="12" width="8.140625" customWidth="1"/>
    <col min="13" max="13" width="6.85546875" customWidth="1"/>
  </cols>
  <sheetData>
    <row r="1" spans="1:13" x14ac:dyDescent="0.25">
      <c r="H1" s="1"/>
    </row>
    <row r="3" spans="1:13" ht="21" x14ac:dyDescent="0.35">
      <c r="A3" s="2"/>
      <c r="B3" s="2"/>
      <c r="C3" s="2"/>
      <c r="D3" s="2"/>
      <c r="E3" s="2"/>
      <c r="F3" s="3"/>
      <c r="G3" s="3"/>
      <c r="H3" s="3"/>
      <c r="I3" s="3"/>
      <c r="J3" s="3"/>
      <c r="K3" s="3"/>
      <c r="L3" s="3"/>
      <c r="M3" s="3"/>
    </row>
    <row r="4" spans="1:13" ht="21" x14ac:dyDescent="0.35">
      <c r="A4" s="4"/>
      <c r="B4" s="4"/>
      <c r="C4" s="4"/>
      <c r="D4" s="4"/>
      <c r="E4" s="4"/>
    </row>
    <row r="5" spans="1:13" ht="21" x14ac:dyDescent="0.35">
      <c r="A5" s="4"/>
      <c r="B5" s="4"/>
      <c r="C5" s="4"/>
      <c r="D5" s="4"/>
      <c r="E5" s="4"/>
    </row>
    <row r="6" spans="1:13" ht="21" x14ac:dyDescent="0.35">
      <c r="A6" s="4"/>
      <c r="B6" s="4"/>
      <c r="C6" s="4"/>
      <c r="D6" s="4"/>
      <c r="E6" s="4"/>
      <c r="G6" s="4"/>
      <c r="H6" s="5"/>
    </row>
    <row r="7" spans="1:13" ht="21" x14ac:dyDescent="0.35">
      <c r="A7" s="4"/>
      <c r="B7" s="4"/>
      <c r="C7" s="4"/>
      <c r="D7" s="4"/>
      <c r="E7" s="4"/>
    </row>
    <row r="8" spans="1:13" ht="21" x14ac:dyDescent="0.35">
      <c r="A8" s="4" t="s">
        <v>0</v>
      </c>
      <c r="B8" s="4"/>
      <c r="C8" s="4"/>
      <c r="D8" s="4"/>
      <c r="E8" s="4"/>
    </row>
    <row r="9" spans="1:13" ht="21" x14ac:dyDescent="0.35">
      <c r="A9" s="4" t="s">
        <v>58</v>
      </c>
      <c r="B9" s="4"/>
      <c r="C9" s="4"/>
      <c r="D9" s="4"/>
      <c r="E9" s="4"/>
      <c r="G9" s="4"/>
      <c r="H9" s="5"/>
    </row>
    <row r="10" spans="1:13" x14ac:dyDescent="0.25">
      <c r="A10" s="6"/>
      <c r="B10" s="6"/>
      <c r="C10" s="6"/>
      <c r="D10" s="6"/>
      <c r="E10" s="6"/>
      <c r="F10" s="6"/>
      <c r="K10" s="6"/>
    </row>
    <row r="11" spans="1:13" x14ac:dyDescent="0.25">
      <c r="A11" s="6" t="s">
        <v>1</v>
      </c>
      <c r="B11" s="7">
        <v>45040</v>
      </c>
      <c r="C11" s="6"/>
      <c r="D11" s="6"/>
      <c r="E11" s="6" t="s">
        <v>2</v>
      </c>
      <c r="F11" s="6"/>
      <c r="K11" s="6" t="s">
        <v>3</v>
      </c>
    </row>
    <row r="12" spans="1:13" x14ac:dyDescent="0.25">
      <c r="A12" s="6" t="s">
        <v>4</v>
      </c>
      <c r="B12" s="6"/>
      <c r="C12" s="6"/>
      <c r="D12" s="6"/>
      <c r="E12" s="6" t="s">
        <v>5</v>
      </c>
      <c r="F12" s="6"/>
      <c r="K12" s="6" t="s">
        <v>6</v>
      </c>
      <c r="L12" s="8" t="s">
        <v>67</v>
      </c>
    </row>
    <row r="13" spans="1:13" ht="15.75" thickBot="1" x14ac:dyDescent="0.3">
      <c r="A13" s="9"/>
      <c r="B13" s="9"/>
      <c r="C13" s="9"/>
      <c r="D13" s="9"/>
      <c r="E13" s="9"/>
      <c r="F13" s="9"/>
      <c r="G13" s="9"/>
      <c r="H13" s="10"/>
      <c r="I13" s="10"/>
      <c r="J13" s="10"/>
      <c r="K13" s="10"/>
      <c r="L13" s="10"/>
      <c r="M13" s="10"/>
    </row>
    <row r="14" spans="1:13" x14ac:dyDescent="0.25">
      <c r="A14" s="14"/>
      <c r="B14" s="15"/>
      <c r="C14" s="82"/>
      <c r="D14" s="12" t="s">
        <v>7</v>
      </c>
      <c r="E14" s="16"/>
      <c r="F14" s="12" t="s">
        <v>8</v>
      </c>
      <c r="G14" s="12"/>
      <c r="H14" s="17" t="s">
        <v>9</v>
      </c>
      <c r="I14" s="11" t="s">
        <v>10</v>
      </c>
      <c r="J14" s="17"/>
      <c r="K14" s="11" t="s">
        <v>11</v>
      </c>
      <c r="L14" s="17" t="s">
        <v>12</v>
      </c>
      <c r="M14" s="13" t="s">
        <v>11</v>
      </c>
    </row>
    <row r="15" spans="1:13" x14ac:dyDescent="0.25">
      <c r="A15" s="18" t="s">
        <v>13</v>
      </c>
      <c r="B15" s="19" t="s">
        <v>14</v>
      </c>
      <c r="C15" s="83" t="s">
        <v>15</v>
      </c>
      <c r="D15" s="21" t="s">
        <v>16</v>
      </c>
      <c r="E15" s="20"/>
      <c r="F15" s="21" t="s">
        <v>17</v>
      </c>
      <c r="G15" s="21"/>
      <c r="H15" s="22" t="s">
        <v>18</v>
      </c>
      <c r="I15" s="10" t="s">
        <v>18</v>
      </c>
      <c r="J15" s="22" t="s">
        <v>12</v>
      </c>
      <c r="K15" s="10" t="s">
        <v>19</v>
      </c>
      <c r="L15" s="22" t="s">
        <v>20</v>
      </c>
      <c r="M15" s="23" t="s">
        <v>19</v>
      </c>
    </row>
    <row r="16" spans="1:13" ht="15.75" thickBot="1" x14ac:dyDescent="0.3">
      <c r="A16" s="24"/>
      <c r="B16" s="25" t="s">
        <v>21</v>
      </c>
      <c r="C16" s="84"/>
      <c r="D16" s="27" t="s">
        <v>22</v>
      </c>
      <c r="E16" s="26" t="s">
        <v>23</v>
      </c>
      <c r="F16" s="27" t="s">
        <v>22</v>
      </c>
      <c r="G16" s="28" t="s">
        <v>23</v>
      </c>
      <c r="H16" s="29" t="s">
        <v>24</v>
      </c>
      <c r="I16" s="30" t="s">
        <v>25</v>
      </c>
      <c r="J16" s="29" t="s">
        <v>26</v>
      </c>
      <c r="K16" s="30" t="s">
        <v>27</v>
      </c>
      <c r="L16" s="29" t="s">
        <v>23</v>
      </c>
      <c r="M16" s="31" t="s">
        <v>27</v>
      </c>
    </row>
    <row r="17" spans="1:13" ht="16.5" thickTop="1" x14ac:dyDescent="0.25">
      <c r="A17" s="32" t="s">
        <v>28</v>
      </c>
      <c r="B17" s="33" t="s">
        <v>29</v>
      </c>
      <c r="C17" s="80" t="s">
        <v>30</v>
      </c>
      <c r="D17" s="81">
        <v>15</v>
      </c>
      <c r="E17" s="34">
        <v>48</v>
      </c>
      <c r="F17" s="35">
        <v>0.35</v>
      </c>
      <c r="G17" s="36">
        <v>3.55</v>
      </c>
      <c r="H17" s="37">
        <f t="shared" ref="H17:H48" si="0">SUM(F17:G17)</f>
        <v>3.9</v>
      </c>
      <c r="I17" s="38">
        <f t="shared" ref="I17:I48" si="1">SUM(H17/5)</f>
        <v>0.78</v>
      </c>
      <c r="J17" s="39">
        <f t="shared" ref="J17:J48" si="2">SUM(I17*40)</f>
        <v>31.200000000000003</v>
      </c>
      <c r="K17" s="40" t="s">
        <v>69</v>
      </c>
      <c r="L17" s="39">
        <f t="shared" ref="L17:L48" si="3">SUM(G17/5*40)</f>
        <v>28.4</v>
      </c>
      <c r="M17" s="41" t="s">
        <v>69</v>
      </c>
    </row>
    <row r="18" spans="1:13" ht="15.75" x14ac:dyDescent="0.25">
      <c r="A18" s="42" t="s">
        <v>31</v>
      </c>
      <c r="B18" s="43" t="s">
        <v>32</v>
      </c>
      <c r="C18" s="74" t="s">
        <v>30</v>
      </c>
      <c r="D18" s="81">
        <v>9</v>
      </c>
      <c r="E18" s="44">
        <v>35</v>
      </c>
      <c r="F18" s="45">
        <v>0.3</v>
      </c>
      <c r="G18" s="46">
        <v>4.05</v>
      </c>
      <c r="H18" s="37">
        <f t="shared" si="0"/>
        <v>4.3499999999999996</v>
      </c>
      <c r="I18" s="38">
        <f t="shared" si="1"/>
        <v>0.86999999999999988</v>
      </c>
      <c r="J18" s="39">
        <f t="shared" si="2"/>
        <v>34.799999999999997</v>
      </c>
      <c r="K18" s="40" t="s">
        <v>70</v>
      </c>
      <c r="L18" s="39">
        <f t="shared" si="3"/>
        <v>32.4</v>
      </c>
      <c r="M18" s="41" t="s">
        <v>77</v>
      </c>
    </row>
    <row r="19" spans="1:13" ht="15.75" x14ac:dyDescent="0.25">
      <c r="A19" s="42" t="s">
        <v>33</v>
      </c>
      <c r="B19" s="43" t="s">
        <v>32</v>
      </c>
      <c r="C19" s="74" t="s">
        <v>30</v>
      </c>
      <c r="D19" s="81">
        <v>12</v>
      </c>
      <c r="E19" s="44">
        <v>42</v>
      </c>
      <c r="F19" s="45">
        <v>0.35</v>
      </c>
      <c r="G19" s="46">
        <v>4.05</v>
      </c>
      <c r="H19" s="37">
        <f t="shared" si="0"/>
        <v>4.3999999999999995</v>
      </c>
      <c r="I19" s="38">
        <f t="shared" si="1"/>
        <v>0.87999999999999989</v>
      </c>
      <c r="J19" s="39">
        <f t="shared" si="2"/>
        <v>35.199999999999996</v>
      </c>
      <c r="K19" s="40" t="s">
        <v>68</v>
      </c>
      <c r="L19" s="39">
        <f t="shared" si="3"/>
        <v>32.4</v>
      </c>
      <c r="M19" s="41" t="s">
        <v>77</v>
      </c>
    </row>
    <row r="20" spans="1:13" ht="15.75" x14ac:dyDescent="0.25">
      <c r="A20" s="42" t="s">
        <v>34</v>
      </c>
      <c r="B20" s="43" t="s">
        <v>32</v>
      </c>
      <c r="C20" s="74" t="s">
        <v>30</v>
      </c>
      <c r="D20" s="67">
        <v>3</v>
      </c>
      <c r="E20" s="47">
        <v>35</v>
      </c>
      <c r="F20" s="48">
        <v>0.05</v>
      </c>
      <c r="G20" s="49">
        <v>3.35</v>
      </c>
      <c r="H20" s="37">
        <f t="shared" si="0"/>
        <v>3.4</v>
      </c>
      <c r="I20" s="38">
        <f t="shared" si="1"/>
        <v>0.67999999999999994</v>
      </c>
      <c r="J20" s="39">
        <f t="shared" si="2"/>
        <v>27.199999999999996</v>
      </c>
      <c r="K20" s="40" t="s">
        <v>71</v>
      </c>
      <c r="L20" s="39">
        <f t="shared" si="3"/>
        <v>26.8</v>
      </c>
      <c r="M20" s="50" t="s">
        <v>71</v>
      </c>
    </row>
    <row r="21" spans="1:13" ht="15.75" x14ac:dyDescent="0.25">
      <c r="A21" s="42" t="s">
        <v>35</v>
      </c>
      <c r="B21" s="43" t="s">
        <v>29</v>
      </c>
      <c r="C21" s="74" t="s">
        <v>30</v>
      </c>
      <c r="D21" s="67">
        <v>26</v>
      </c>
      <c r="E21" s="47">
        <v>36</v>
      </c>
      <c r="F21" s="48">
        <v>0.75</v>
      </c>
      <c r="G21" s="49">
        <v>2.4</v>
      </c>
      <c r="H21" s="37">
        <f t="shared" si="0"/>
        <v>3.15</v>
      </c>
      <c r="I21" s="38">
        <f t="shared" si="1"/>
        <v>0.63</v>
      </c>
      <c r="J21" s="39">
        <f t="shared" si="2"/>
        <v>25.2</v>
      </c>
      <c r="K21" s="40" t="s">
        <v>75</v>
      </c>
      <c r="L21" s="39">
        <f t="shared" si="3"/>
        <v>19.2</v>
      </c>
      <c r="M21" s="51">
        <v>6</v>
      </c>
    </row>
    <row r="22" spans="1:13" ht="16.5" thickBot="1" x14ac:dyDescent="0.3">
      <c r="A22" s="52" t="s">
        <v>36</v>
      </c>
      <c r="B22" s="53" t="s">
        <v>32</v>
      </c>
      <c r="C22" s="68" t="s">
        <v>30</v>
      </c>
      <c r="D22" s="69">
        <v>13</v>
      </c>
      <c r="E22" s="54">
        <v>40</v>
      </c>
      <c r="F22" s="55">
        <v>0.4</v>
      </c>
      <c r="G22" s="56">
        <v>2.6</v>
      </c>
      <c r="H22" s="57">
        <f t="shared" si="0"/>
        <v>3</v>
      </c>
      <c r="I22" s="58">
        <f t="shared" si="1"/>
        <v>0.6</v>
      </c>
      <c r="J22" s="59">
        <f t="shared" si="2"/>
        <v>24</v>
      </c>
      <c r="K22" s="60" t="s">
        <v>73</v>
      </c>
      <c r="L22" s="59">
        <f t="shared" si="3"/>
        <v>20.8</v>
      </c>
      <c r="M22" s="61" t="s">
        <v>75</v>
      </c>
    </row>
    <row r="23" spans="1:13" ht="15.75" x14ac:dyDescent="0.25">
      <c r="A23" s="32" t="s">
        <v>37</v>
      </c>
      <c r="B23" s="33" t="s">
        <v>29</v>
      </c>
      <c r="C23" s="80" t="s">
        <v>38</v>
      </c>
      <c r="D23" s="81">
        <v>40</v>
      </c>
      <c r="E23" s="44">
        <v>38</v>
      </c>
      <c r="F23" s="45">
        <v>1.2</v>
      </c>
      <c r="G23" s="46">
        <v>2.7</v>
      </c>
      <c r="H23" s="37">
        <f t="shared" si="0"/>
        <v>3.9000000000000004</v>
      </c>
      <c r="I23" s="38">
        <f t="shared" si="1"/>
        <v>0.78</v>
      </c>
      <c r="J23" s="39">
        <f t="shared" si="2"/>
        <v>31.200000000000003</v>
      </c>
      <c r="K23" s="40" t="s">
        <v>71</v>
      </c>
      <c r="L23" s="39">
        <f t="shared" si="3"/>
        <v>21.6</v>
      </c>
      <c r="M23" s="41" t="s">
        <v>75</v>
      </c>
    </row>
    <row r="24" spans="1:13" ht="15.75" x14ac:dyDescent="0.25">
      <c r="A24" s="32" t="s">
        <v>59</v>
      </c>
      <c r="B24" s="33" t="s">
        <v>32</v>
      </c>
      <c r="C24" s="80" t="s">
        <v>38</v>
      </c>
      <c r="D24" s="81">
        <v>17</v>
      </c>
      <c r="E24" s="44">
        <v>32</v>
      </c>
      <c r="F24" s="45">
        <v>0.5</v>
      </c>
      <c r="G24" s="46">
        <v>2.5</v>
      </c>
      <c r="H24" s="37">
        <f t="shared" si="0"/>
        <v>3</v>
      </c>
      <c r="I24" s="38">
        <f t="shared" si="1"/>
        <v>0.6</v>
      </c>
      <c r="J24" s="39">
        <f t="shared" si="2"/>
        <v>24</v>
      </c>
      <c r="K24" s="40" t="s">
        <v>73</v>
      </c>
      <c r="L24" s="39">
        <f t="shared" si="3"/>
        <v>20</v>
      </c>
      <c r="M24" s="41" t="s">
        <v>73</v>
      </c>
    </row>
    <row r="25" spans="1:13" ht="15.75" x14ac:dyDescent="0.25">
      <c r="A25" s="42" t="s">
        <v>60</v>
      </c>
      <c r="B25" s="43" t="s">
        <v>32</v>
      </c>
      <c r="C25" s="74" t="s">
        <v>38</v>
      </c>
      <c r="D25" s="62">
        <v>27</v>
      </c>
      <c r="E25" s="63">
        <v>52</v>
      </c>
      <c r="F25" s="64">
        <v>0.75</v>
      </c>
      <c r="G25" s="65">
        <v>3.25</v>
      </c>
      <c r="H25" s="37">
        <f t="shared" si="0"/>
        <v>4</v>
      </c>
      <c r="I25" s="38">
        <f t="shared" si="1"/>
        <v>0.8</v>
      </c>
      <c r="J25" s="39">
        <f t="shared" si="2"/>
        <v>32</v>
      </c>
      <c r="K25" s="40" t="s">
        <v>69</v>
      </c>
      <c r="L25" s="39">
        <f t="shared" si="3"/>
        <v>26</v>
      </c>
      <c r="M25" s="66" t="s">
        <v>69</v>
      </c>
    </row>
    <row r="26" spans="1:13" ht="15.75" x14ac:dyDescent="0.25">
      <c r="A26" s="42" t="s">
        <v>39</v>
      </c>
      <c r="B26" s="43" t="s">
        <v>32</v>
      </c>
      <c r="C26" s="74" t="s">
        <v>38</v>
      </c>
      <c r="D26" s="67">
        <v>27</v>
      </c>
      <c r="E26" s="47">
        <v>37</v>
      </c>
      <c r="F26" s="48">
        <v>0.85</v>
      </c>
      <c r="G26" s="49">
        <v>2.75</v>
      </c>
      <c r="H26" s="37">
        <f t="shared" si="0"/>
        <v>3.6</v>
      </c>
      <c r="I26" s="38">
        <f t="shared" si="1"/>
        <v>0.72</v>
      </c>
      <c r="J26" s="39">
        <f t="shared" si="2"/>
        <v>28.799999999999997</v>
      </c>
      <c r="K26" s="40" t="s">
        <v>75</v>
      </c>
      <c r="L26" s="39">
        <f t="shared" si="3"/>
        <v>22</v>
      </c>
      <c r="M26" s="50" t="s">
        <v>71</v>
      </c>
    </row>
    <row r="27" spans="1:13" ht="15.75" x14ac:dyDescent="0.25">
      <c r="A27" s="42" t="s">
        <v>40</v>
      </c>
      <c r="B27" s="43" t="s">
        <v>32</v>
      </c>
      <c r="C27" s="74" t="s">
        <v>38</v>
      </c>
      <c r="D27" s="67">
        <v>4</v>
      </c>
      <c r="E27" s="47">
        <v>31</v>
      </c>
      <c r="F27" s="48">
        <v>0.25</v>
      </c>
      <c r="G27" s="49">
        <v>4.5999999999999996</v>
      </c>
      <c r="H27" s="37">
        <f t="shared" si="0"/>
        <v>4.8499999999999996</v>
      </c>
      <c r="I27" s="38">
        <f t="shared" si="1"/>
        <v>0.97</v>
      </c>
      <c r="J27" s="39">
        <f t="shared" si="2"/>
        <v>38.799999999999997</v>
      </c>
      <c r="K27" s="40" t="s">
        <v>68</v>
      </c>
      <c r="L27" s="39">
        <f t="shared" si="3"/>
        <v>36.799999999999997</v>
      </c>
      <c r="M27" s="50" t="s">
        <v>68</v>
      </c>
    </row>
    <row r="28" spans="1:13" ht="16.5" thickBot="1" x14ac:dyDescent="0.3">
      <c r="A28" s="52" t="s">
        <v>41</v>
      </c>
      <c r="B28" s="53" t="s">
        <v>32</v>
      </c>
      <c r="C28" s="68" t="s">
        <v>38</v>
      </c>
      <c r="D28" s="69">
        <v>9</v>
      </c>
      <c r="E28" s="54">
        <v>50</v>
      </c>
      <c r="F28" s="55">
        <v>0.45</v>
      </c>
      <c r="G28" s="56">
        <v>4.25</v>
      </c>
      <c r="H28" s="57">
        <f t="shared" si="0"/>
        <v>4.7</v>
      </c>
      <c r="I28" s="58">
        <f t="shared" si="1"/>
        <v>0.94000000000000006</v>
      </c>
      <c r="J28" s="59">
        <f t="shared" si="2"/>
        <v>37.6</v>
      </c>
      <c r="K28" s="60" t="s">
        <v>70</v>
      </c>
      <c r="L28" s="59">
        <f t="shared" si="3"/>
        <v>34</v>
      </c>
      <c r="M28" s="61" t="s">
        <v>70</v>
      </c>
    </row>
    <row r="29" spans="1:13" ht="15.75" x14ac:dyDescent="0.25">
      <c r="A29" s="70" t="s">
        <v>42</v>
      </c>
      <c r="B29" s="71" t="s">
        <v>29</v>
      </c>
      <c r="C29" s="85" t="s">
        <v>43</v>
      </c>
      <c r="D29" s="81">
        <v>28</v>
      </c>
      <c r="E29" s="44">
        <v>36</v>
      </c>
      <c r="F29" s="45">
        <v>1</v>
      </c>
      <c r="G29" s="46">
        <v>2.1</v>
      </c>
      <c r="H29" s="37">
        <f t="shared" si="0"/>
        <v>3.1</v>
      </c>
      <c r="I29" s="38">
        <f t="shared" si="1"/>
        <v>0.62</v>
      </c>
      <c r="J29" s="39">
        <f t="shared" si="2"/>
        <v>24.8</v>
      </c>
      <c r="K29" s="40" t="s">
        <v>80</v>
      </c>
      <c r="L29" s="39">
        <f t="shared" si="3"/>
        <v>16.8</v>
      </c>
      <c r="M29" s="41" t="s">
        <v>82</v>
      </c>
    </row>
    <row r="30" spans="1:13" ht="15.75" x14ac:dyDescent="0.25">
      <c r="A30" s="32" t="s">
        <v>44</v>
      </c>
      <c r="B30" s="33" t="s">
        <v>29</v>
      </c>
      <c r="C30" s="80" t="s">
        <v>43</v>
      </c>
      <c r="D30" s="81">
        <v>26</v>
      </c>
      <c r="E30" s="44">
        <v>45</v>
      </c>
      <c r="F30" s="45">
        <v>0.7</v>
      </c>
      <c r="G30" s="46">
        <v>3.4</v>
      </c>
      <c r="H30" s="37">
        <f t="shared" si="0"/>
        <v>4.0999999999999996</v>
      </c>
      <c r="I30" s="38">
        <f t="shared" si="1"/>
        <v>0.82</v>
      </c>
      <c r="J30" s="39">
        <f t="shared" si="2"/>
        <v>32.799999999999997</v>
      </c>
      <c r="K30" s="40" t="s">
        <v>73</v>
      </c>
      <c r="L30" s="39">
        <f t="shared" si="3"/>
        <v>27.199999999999996</v>
      </c>
      <c r="M30" s="41" t="s">
        <v>85</v>
      </c>
    </row>
    <row r="31" spans="1:13" ht="15.75" x14ac:dyDescent="0.25">
      <c r="A31" s="42" t="s">
        <v>61</v>
      </c>
      <c r="B31" s="43" t="s">
        <v>32</v>
      </c>
      <c r="C31" s="74" t="s">
        <v>43</v>
      </c>
      <c r="D31" s="81">
        <v>1</v>
      </c>
      <c r="E31" s="44">
        <v>26</v>
      </c>
      <c r="F31" s="45">
        <v>0.05</v>
      </c>
      <c r="G31" s="46">
        <v>2.0499999999999998</v>
      </c>
      <c r="H31" s="37">
        <f t="shared" si="0"/>
        <v>2.0999999999999996</v>
      </c>
      <c r="I31" s="38">
        <f t="shared" si="1"/>
        <v>0.41999999999999993</v>
      </c>
      <c r="J31" s="39">
        <f t="shared" si="2"/>
        <v>16.799999999999997</v>
      </c>
      <c r="K31" s="40" t="s">
        <v>84</v>
      </c>
      <c r="L31" s="39">
        <f t="shared" si="3"/>
        <v>16.399999999999999</v>
      </c>
      <c r="M31" s="41" t="s">
        <v>83</v>
      </c>
    </row>
    <row r="32" spans="1:13" ht="15.75" x14ac:dyDescent="0.25">
      <c r="A32" s="72" t="s">
        <v>45</v>
      </c>
      <c r="B32" s="73" t="s">
        <v>32</v>
      </c>
      <c r="C32" s="86" t="s">
        <v>43</v>
      </c>
      <c r="D32" s="67">
        <v>10</v>
      </c>
      <c r="E32" s="47">
        <v>40</v>
      </c>
      <c r="F32" s="48">
        <v>0.4</v>
      </c>
      <c r="G32" s="49">
        <v>3.45</v>
      </c>
      <c r="H32" s="37">
        <f t="shared" si="0"/>
        <v>3.85</v>
      </c>
      <c r="I32" s="38">
        <f t="shared" si="1"/>
        <v>0.77</v>
      </c>
      <c r="J32" s="39">
        <f t="shared" si="2"/>
        <v>30.8</v>
      </c>
      <c r="K32" s="40" t="s">
        <v>76</v>
      </c>
      <c r="L32" s="39">
        <f t="shared" si="3"/>
        <v>27.6</v>
      </c>
      <c r="M32" s="50" t="s">
        <v>75</v>
      </c>
    </row>
    <row r="33" spans="1:13" ht="15.75" x14ac:dyDescent="0.25">
      <c r="A33" s="42" t="s">
        <v>46</v>
      </c>
      <c r="B33" s="43" t="s">
        <v>32</v>
      </c>
      <c r="C33" s="74" t="s">
        <v>43</v>
      </c>
      <c r="D33" s="67">
        <v>13</v>
      </c>
      <c r="E33" s="47">
        <v>51</v>
      </c>
      <c r="F33" s="48">
        <v>0.4</v>
      </c>
      <c r="G33" s="49">
        <v>4.0999999999999996</v>
      </c>
      <c r="H33" s="37">
        <f t="shared" si="0"/>
        <v>4.5</v>
      </c>
      <c r="I33" s="38">
        <f t="shared" si="1"/>
        <v>0.9</v>
      </c>
      <c r="J33" s="39">
        <f t="shared" si="2"/>
        <v>36</v>
      </c>
      <c r="K33" s="40" t="s">
        <v>70</v>
      </c>
      <c r="L33" s="39">
        <f t="shared" si="3"/>
        <v>32.799999999999997</v>
      </c>
      <c r="M33" s="50" t="s">
        <v>70</v>
      </c>
    </row>
    <row r="34" spans="1:13" ht="15.75" x14ac:dyDescent="0.25">
      <c r="A34" s="42" t="s">
        <v>62</v>
      </c>
      <c r="B34" s="43" t="s">
        <v>32</v>
      </c>
      <c r="C34" s="74" t="s">
        <v>43</v>
      </c>
      <c r="D34" s="67">
        <v>10</v>
      </c>
      <c r="E34" s="47">
        <v>30</v>
      </c>
      <c r="F34" s="48">
        <v>0.35</v>
      </c>
      <c r="G34" s="49">
        <v>2.7</v>
      </c>
      <c r="H34" s="37">
        <f t="shared" si="0"/>
        <v>3.0500000000000003</v>
      </c>
      <c r="I34" s="38">
        <f t="shared" si="1"/>
        <v>0.6100000000000001</v>
      </c>
      <c r="J34" s="39">
        <f t="shared" si="2"/>
        <v>24.400000000000006</v>
      </c>
      <c r="K34" s="40" t="s">
        <v>81</v>
      </c>
      <c r="L34" s="39">
        <f t="shared" si="3"/>
        <v>21.6</v>
      </c>
      <c r="M34" s="50" t="s">
        <v>80</v>
      </c>
    </row>
    <row r="35" spans="1:13" ht="15.75" x14ac:dyDescent="0.25">
      <c r="A35" s="42" t="s">
        <v>47</v>
      </c>
      <c r="B35" s="43" t="s">
        <v>32</v>
      </c>
      <c r="C35" s="74" t="s">
        <v>43</v>
      </c>
      <c r="D35" s="75">
        <v>30</v>
      </c>
      <c r="E35" s="76">
        <v>50</v>
      </c>
      <c r="F35" s="77">
        <v>0.95</v>
      </c>
      <c r="G35" s="78">
        <v>3.4</v>
      </c>
      <c r="H35" s="37">
        <f t="shared" si="0"/>
        <v>4.3499999999999996</v>
      </c>
      <c r="I35" s="38">
        <f t="shared" si="1"/>
        <v>0.86999999999999988</v>
      </c>
      <c r="J35" s="39">
        <f t="shared" si="2"/>
        <v>34.799999999999997</v>
      </c>
      <c r="K35" s="40" t="s">
        <v>78</v>
      </c>
      <c r="L35" s="39">
        <f t="shared" si="3"/>
        <v>27.199999999999996</v>
      </c>
      <c r="M35" s="79" t="s">
        <v>85</v>
      </c>
    </row>
    <row r="36" spans="1:13" ht="15.75" x14ac:dyDescent="0.25">
      <c r="A36" s="42" t="s">
        <v>48</v>
      </c>
      <c r="B36" s="43" t="s">
        <v>32</v>
      </c>
      <c r="C36" s="74" t="s">
        <v>43</v>
      </c>
      <c r="D36" s="75">
        <v>40</v>
      </c>
      <c r="E36" s="76">
        <v>58</v>
      </c>
      <c r="F36" s="77">
        <v>1</v>
      </c>
      <c r="G36" s="78">
        <v>3.35</v>
      </c>
      <c r="H36" s="37">
        <f t="shared" si="0"/>
        <v>4.3499999999999996</v>
      </c>
      <c r="I36" s="38">
        <f t="shared" si="1"/>
        <v>0.86999999999999988</v>
      </c>
      <c r="J36" s="39">
        <f t="shared" si="2"/>
        <v>34.799999999999997</v>
      </c>
      <c r="K36" s="40" t="s">
        <v>78</v>
      </c>
      <c r="L36" s="39">
        <f t="shared" si="3"/>
        <v>26.8</v>
      </c>
      <c r="M36" s="79" t="s">
        <v>76</v>
      </c>
    </row>
    <row r="37" spans="1:13" ht="15.75" x14ac:dyDescent="0.25">
      <c r="A37" s="42" t="s">
        <v>49</v>
      </c>
      <c r="B37" s="43" t="s">
        <v>32</v>
      </c>
      <c r="C37" s="74" t="s">
        <v>43</v>
      </c>
      <c r="D37" s="75">
        <v>6</v>
      </c>
      <c r="E37" s="76">
        <v>38</v>
      </c>
      <c r="F37" s="77">
        <v>0.2</v>
      </c>
      <c r="G37" s="78">
        <v>3.85</v>
      </c>
      <c r="H37" s="37">
        <f t="shared" si="0"/>
        <v>4.05</v>
      </c>
      <c r="I37" s="38">
        <f t="shared" si="1"/>
        <v>0.80999999999999994</v>
      </c>
      <c r="J37" s="39">
        <f t="shared" si="2"/>
        <v>32.4</v>
      </c>
      <c r="K37" s="40" t="s">
        <v>74</v>
      </c>
      <c r="L37" s="39">
        <f t="shared" si="3"/>
        <v>30.8</v>
      </c>
      <c r="M37" s="79" t="s">
        <v>69</v>
      </c>
    </row>
    <row r="38" spans="1:13" ht="15.75" x14ac:dyDescent="0.25">
      <c r="A38" s="42" t="s">
        <v>50</v>
      </c>
      <c r="B38" s="43" t="s">
        <v>32</v>
      </c>
      <c r="C38" s="74" t="s">
        <v>43</v>
      </c>
      <c r="D38" s="75">
        <v>22</v>
      </c>
      <c r="E38" s="76">
        <v>30</v>
      </c>
      <c r="F38" s="77">
        <v>0.65</v>
      </c>
      <c r="G38" s="78">
        <v>1.85</v>
      </c>
      <c r="H38" s="37">
        <f t="shared" si="0"/>
        <v>2.5</v>
      </c>
      <c r="I38" s="38">
        <f t="shared" si="1"/>
        <v>0.5</v>
      </c>
      <c r="J38" s="39">
        <f t="shared" si="2"/>
        <v>20</v>
      </c>
      <c r="K38" s="40" t="s">
        <v>83</v>
      </c>
      <c r="L38" s="39">
        <f t="shared" si="3"/>
        <v>14.8</v>
      </c>
      <c r="M38" s="79" t="s">
        <v>84</v>
      </c>
    </row>
    <row r="39" spans="1:13" ht="15.75" x14ac:dyDescent="0.25">
      <c r="A39" s="32" t="s">
        <v>51</v>
      </c>
      <c r="B39" s="33" t="s">
        <v>29</v>
      </c>
      <c r="C39" s="80" t="s">
        <v>43</v>
      </c>
      <c r="D39" s="75">
        <v>26</v>
      </c>
      <c r="E39" s="76">
        <v>42</v>
      </c>
      <c r="F39" s="77">
        <v>0.8</v>
      </c>
      <c r="G39" s="78">
        <v>2.8</v>
      </c>
      <c r="H39" s="37">
        <f t="shared" si="0"/>
        <v>3.5999999999999996</v>
      </c>
      <c r="I39" s="38">
        <f t="shared" si="1"/>
        <v>0.72</v>
      </c>
      <c r="J39" s="39">
        <f t="shared" si="2"/>
        <v>28.799999999999997</v>
      </c>
      <c r="K39" s="40" t="s">
        <v>72</v>
      </c>
      <c r="L39" s="39">
        <f t="shared" si="3"/>
        <v>22.4</v>
      </c>
      <c r="M39" s="79" t="s">
        <v>79</v>
      </c>
    </row>
    <row r="40" spans="1:13" ht="15.75" x14ac:dyDescent="0.25">
      <c r="A40" s="32" t="s">
        <v>52</v>
      </c>
      <c r="B40" s="33" t="s">
        <v>32</v>
      </c>
      <c r="C40" s="80" t="s">
        <v>43</v>
      </c>
      <c r="D40" s="75">
        <v>3</v>
      </c>
      <c r="E40" s="76">
        <v>38</v>
      </c>
      <c r="F40" s="77">
        <v>0.1</v>
      </c>
      <c r="G40" s="78">
        <v>4.55</v>
      </c>
      <c r="H40" s="37">
        <f t="shared" si="0"/>
        <v>4.6499999999999995</v>
      </c>
      <c r="I40" s="38">
        <f t="shared" si="1"/>
        <v>0.92999999999999994</v>
      </c>
      <c r="J40" s="39">
        <f t="shared" si="2"/>
        <v>37.199999999999996</v>
      </c>
      <c r="K40" s="40" t="s">
        <v>68</v>
      </c>
      <c r="L40" s="39">
        <f t="shared" si="3"/>
        <v>36.4</v>
      </c>
      <c r="M40" s="79" t="s">
        <v>68</v>
      </c>
    </row>
    <row r="41" spans="1:13" ht="15.75" x14ac:dyDescent="0.25">
      <c r="A41" s="42" t="s">
        <v>53</v>
      </c>
      <c r="B41" s="43" t="s">
        <v>32</v>
      </c>
      <c r="C41" s="74" t="s">
        <v>43</v>
      </c>
      <c r="D41" s="67">
        <v>10</v>
      </c>
      <c r="E41" s="47">
        <v>37</v>
      </c>
      <c r="F41" s="48">
        <v>0.35</v>
      </c>
      <c r="G41" s="49">
        <v>3.8</v>
      </c>
      <c r="H41" s="37">
        <f t="shared" si="0"/>
        <v>4.1499999999999995</v>
      </c>
      <c r="I41" s="38">
        <f t="shared" si="1"/>
        <v>0.82999999999999985</v>
      </c>
      <c r="J41" s="39">
        <f t="shared" si="2"/>
        <v>33.199999999999996</v>
      </c>
      <c r="K41" s="40" t="s">
        <v>75</v>
      </c>
      <c r="L41" s="39">
        <f t="shared" si="3"/>
        <v>30.4</v>
      </c>
      <c r="M41" s="50" t="s">
        <v>71</v>
      </c>
    </row>
    <row r="42" spans="1:13" ht="15.75" x14ac:dyDescent="0.25">
      <c r="A42" s="42" t="s">
        <v>54</v>
      </c>
      <c r="B42" s="43" t="s">
        <v>32</v>
      </c>
      <c r="C42" s="74" t="s">
        <v>43</v>
      </c>
      <c r="D42" s="81">
        <v>20</v>
      </c>
      <c r="E42" s="44">
        <v>36</v>
      </c>
      <c r="F42" s="45">
        <v>0.6</v>
      </c>
      <c r="G42" s="46">
        <v>2.15</v>
      </c>
      <c r="H42" s="37">
        <f t="shared" si="0"/>
        <v>2.75</v>
      </c>
      <c r="I42" s="38">
        <f t="shared" si="1"/>
        <v>0.55000000000000004</v>
      </c>
      <c r="J42" s="39">
        <f t="shared" si="2"/>
        <v>22</v>
      </c>
      <c r="K42" s="40" t="s">
        <v>82</v>
      </c>
      <c r="L42" s="39">
        <f t="shared" si="3"/>
        <v>17.2</v>
      </c>
      <c r="M42" s="41" t="s">
        <v>81</v>
      </c>
    </row>
    <row r="43" spans="1:13" ht="16.5" thickBot="1" x14ac:dyDescent="0.3">
      <c r="A43" s="52" t="s">
        <v>55</v>
      </c>
      <c r="B43" s="53" t="s">
        <v>29</v>
      </c>
      <c r="C43" s="68" t="s">
        <v>43</v>
      </c>
      <c r="D43" s="69">
        <v>6</v>
      </c>
      <c r="E43" s="54">
        <v>46</v>
      </c>
      <c r="F43" s="55">
        <v>0.3</v>
      </c>
      <c r="G43" s="56">
        <v>2.95</v>
      </c>
      <c r="H43" s="57">
        <f t="shared" si="0"/>
        <v>3.25</v>
      </c>
      <c r="I43" s="58">
        <f t="shared" si="1"/>
        <v>0.65</v>
      </c>
      <c r="J43" s="59">
        <f t="shared" si="2"/>
        <v>26</v>
      </c>
      <c r="K43" s="60" t="s">
        <v>79</v>
      </c>
      <c r="L43" s="59">
        <f t="shared" si="3"/>
        <v>23.6</v>
      </c>
      <c r="M43" s="61" t="s">
        <v>72</v>
      </c>
    </row>
    <row r="44" spans="1:13" ht="16.5" thickBot="1" x14ac:dyDescent="0.3">
      <c r="A44" s="90" t="s">
        <v>56</v>
      </c>
      <c r="B44" s="91" t="s">
        <v>32</v>
      </c>
      <c r="C44" s="92" t="s">
        <v>57</v>
      </c>
      <c r="D44" s="93">
        <v>9</v>
      </c>
      <c r="E44" s="94">
        <v>35</v>
      </c>
      <c r="F44" s="95">
        <v>0.3</v>
      </c>
      <c r="G44" s="96">
        <v>3</v>
      </c>
      <c r="H44" s="37">
        <f t="shared" si="0"/>
        <v>3.3</v>
      </c>
      <c r="I44" s="38">
        <f t="shared" si="1"/>
        <v>0.65999999999999992</v>
      </c>
      <c r="J44" s="39">
        <f t="shared" si="2"/>
        <v>26.4</v>
      </c>
      <c r="K44" s="40" t="s">
        <v>68</v>
      </c>
      <c r="L44" s="39">
        <f t="shared" si="3"/>
        <v>24</v>
      </c>
      <c r="M44" s="98" t="s">
        <v>68</v>
      </c>
    </row>
    <row r="45" spans="1:13" ht="16.5" thickBot="1" x14ac:dyDescent="0.3">
      <c r="A45" s="108" t="s">
        <v>63</v>
      </c>
      <c r="B45" s="99"/>
      <c r="C45" s="99"/>
      <c r="D45" s="100"/>
      <c r="E45" s="100"/>
      <c r="F45" s="101"/>
      <c r="G45" s="101"/>
      <c r="H45" s="102"/>
      <c r="I45" s="97"/>
      <c r="J45" s="97"/>
      <c r="K45" s="109"/>
      <c r="L45" s="110"/>
      <c r="M45" s="111"/>
    </row>
    <row r="46" spans="1:13" ht="15.75" x14ac:dyDescent="0.25">
      <c r="A46" s="87" t="s">
        <v>64</v>
      </c>
      <c r="B46" s="88" t="s">
        <v>32</v>
      </c>
      <c r="C46" s="89" t="s">
        <v>30</v>
      </c>
      <c r="D46" s="103">
        <v>4</v>
      </c>
      <c r="E46" s="104">
        <v>37</v>
      </c>
      <c r="F46" s="105">
        <v>0.15</v>
      </c>
      <c r="G46" s="106">
        <v>3.1</v>
      </c>
      <c r="H46" s="37">
        <f>SUM(F46:G46)</f>
        <v>3.25</v>
      </c>
      <c r="I46" s="38">
        <f>SUM(H46/5)</f>
        <v>0.65</v>
      </c>
      <c r="J46" s="39">
        <f>SUM(I46*40)</f>
        <v>26</v>
      </c>
      <c r="K46" s="40" t="s">
        <v>69</v>
      </c>
      <c r="L46" s="39">
        <f>SUM(G46/5*40)</f>
        <v>24.8</v>
      </c>
      <c r="M46" s="107" t="s">
        <v>70</v>
      </c>
    </row>
    <row r="47" spans="1:13" ht="15.75" x14ac:dyDescent="0.25">
      <c r="A47" s="42" t="s">
        <v>65</v>
      </c>
      <c r="B47" s="43" t="s">
        <v>32</v>
      </c>
      <c r="C47" s="74" t="s">
        <v>38</v>
      </c>
      <c r="D47" s="116">
        <v>43</v>
      </c>
      <c r="E47" s="47">
        <v>35</v>
      </c>
      <c r="F47" s="116">
        <v>1.45</v>
      </c>
      <c r="G47" s="117">
        <v>2.5</v>
      </c>
      <c r="H47" s="37">
        <f>SUM(F47:G47)</f>
        <v>3.95</v>
      </c>
      <c r="I47" s="38">
        <f>SUM(H47/5)</f>
        <v>0.79</v>
      </c>
      <c r="J47" s="39">
        <f>SUM(I47*40)</f>
        <v>31.6</v>
      </c>
      <c r="K47" s="40" t="s">
        <v>70</v>
      </c>
      <c r="L47" s="39">
        <f>SUM(G47/5*40)</f>
        <v>20</v>
      </c>
      <c r="M47" s="120">
        <v>3</v>
      </c>
    </row>
    <row r="48" spans="1:13" ht="16.5" thickBot="1" x14ac:dyDescent="0.3">
      <c r="A48" s="52" t="s">
        <v>66</v>
      </c>
      <c r="B48" s="53" t="s">
        <v>32</v>
      </c>
      <c r="C48" s="68" t="s">
        <v>43</v>
      </c>
      <c r="D48" s="118">
        <v>59</v>
      </c>
      <c r="E48" s="54">
        <v>43</v>
      </c>
      <c r="F48" s="118">
        <v>1.55</v>
      </c>
      <c r="G48" s="119">
        <v>3.15</v>
      </c>
      <c r="H48" s="112">
        <f>SUM(F48:G48)</f>
        <v>4.7</v>
      </c>
      <c r="I48" s="113">
        <f>SUM(H48/5)</f>
        <v>0.94000000000000006</v>
      </c>
      <c r="J48" s="114">
        <f>SUM(I48*40)</f>
        <v>37.6</v>
      </c>
      <c r="K48" s="115" t="s">
        <v>68</v>
      </c>
      <c r="L48" s="114">
        <f>SUM(G48/5*40)</f>
        <v>25.2</v>
      </c>
      <c r="M48" s="121">
        <v>1</v>
      </c>
    </row>
    <row r="49" spans="1:13" ht="15.75" x14ac:dyDescent="0.25">
      <c r="A49" s="123"/>
      <c r="B49" s="123"/>
      <c r="C49" s="123"/>
      <c r="D49" s="124"/>
      <c r="E49" s="124"/>
      <c r="F49" s="124"/>
      <c r="G49" s="124"/>
      <c r="H49" s="125"/>
      <c r="I49" s="122"/>
      <c r="J49" s="122"/>
      <c r="K49" s="126"/>
      <c r="L49" s="127"/>
      <c r="M49" s="128"/>
    </row>
  </sheetData>
  <pageMargins left="0.11811023622047245" right="0.11811023622047245" top="0.15748031496062992" bottom="0.15748031496062992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2023-07-31T11:52:53Z</dcterms:modified>
</cp:coreProperties>
</file>